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<sst xmlns="http://schemas.openxmlformats.org/spreadsheetml/2006/main" count="66" uniqueCount="59">
  <si>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K</t>
  </si>
  <si>
    <t>Ki</t>
  </si>
  <si>
    <t>Km</t>
  </si>
  <si>
    <t>Kv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</si>
  <si>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</si>
  <si>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</si>
  <si>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</si>
  <si>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</si>
  <si>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</si>
  <si>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</si>
  <si>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</si>
  <si>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</si>
  <si>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</si>
  <si>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</si>
  <si>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</si>
  <si>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</si>
  <si>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</si>
  <si>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</si>
  <si>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</si>
  <si>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</si>
  <si>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</si>
  <si>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</si>
  <si>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</si>
  <si>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</si>
  <si>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</si>
  <si>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</si>
  <si>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St</t>
  </si>
  <si>
    <t>Pki</t>
  </si>
  <si>
    <t>Ov-i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</si>
  <si>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</si>
  <si>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</si>
  <si>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</si>
  <si>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</si>
  <si>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</si>
  <si>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</si>
  <si>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</si>
  <si>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</si>
  <si>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</si>
  <si>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</si>
  <si>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</si>
  <si>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</si>
  <si>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</si>
  <si>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Tuzla</t>
  </si>
  <si>
    <t>estimated</t>
  </si>
  <si>
    <t>CASELOAD INDEX (the number of judges needed to cover the core caseload)</t>
  </si>
  <si>
    <t xml:space="preserve">Bankrupcty and Liquidation cases from the Cantonal Court, to be handled by the new Commericial Division </t>
  </si>
  <si>
    <t>RL</t>
  </si>
  <si>
    <t>Commercial cases from the other Municipal Courts, to be handled by the new Commercial Division</t>
  </si>
  <si>
    <t>Ps</t>
  </si>
  <si>
    <t>ADJUSTED CASELOAD INDEX</t>
  </si>
  <si>
    <t>Banovići</t>
  </si>
  <si>
    <t>Gračanica</t>
  </si>
  <si>
    <t>Gradačac</t>
  </si>
  <si>
    <t>Kalesija</t>
  </si>
  <si>
    <t>Kladanj</t>
  </si>
  <si>
    <t>Lukavac</t>
  </si>
  <si>
    <t>Srebrenik</t>
  </si>
  <si>
    <t>Caseload Index from the other Municipal Courts consolidated with this one</t>
  </si>
  <si>
    <t>Živinice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</si>
</sst>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7"/>
  <sheetViews>
    <sheetView tabSelected="1" workbookViewId="0" topLeftCell="A32">
      <selection activeCell="E55" sqref="E5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42</v>
      </c>
      <c r="E2" s="11"/>
    </row>
    <row r="3" ht="26.25">
      <c r="A3" s="11" t="s">
        <v>41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32</v>
      </c>
      <c r="G5" s="6" t="s">
        <v>33</v>
      </c>
      <c r="H5" s="6" t="s">
        <v>38</v>
      </c>
      <c r="I5" s="6" t="s">
        <v>37</v>
      </c>
      <c r="J5" s="6" t="s">
        <v>43</v>
      </c>
      <c r="K5" s="5"/>
      <c r="L5" s="7" t="s">
        <v>40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34</v>
      </c>
      <c r="H6" s="9" t="s">
        <v>36</v>
      </c>
      <c r="I6" s="9" t="s">
        <v>36</v>
      </c>
      <c r="J6" s="9" t="s">
        <v>31</v>
      </c>
      <c r="K6" s="9" t="s">
        <v>30</v>
      </c>
      <c r="L6" s="10" t="s">
        <v>39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424</v>
      </c>
      <c r="C8" s="12">
        <v>445</v>
      </c>
      <c r="D8" s="12">
        <v>374</v>
      </c>
      <c r="E8" s="12">
        <v>400</v>
      </c>
      <c r="F8" s="12">
        <v>219</v>
      </c>
      <c r="G8" s="12">
        <f>PRODUCT(F8,2)</f>
        <v>438</v>
      </c>
      <c r="H8" s="12">
        <f aca="true" t="shared" si="0" ref="H8:H20">AVERAGE(B8,C8,D8,E8,G8)</f>
        <v>416.2</v>
      </c>
      <c r="I8" s="12">
        <f aca="true" t="shared" si="1" ref="I8:I20">AVERAGE(E8,G8)</f>
        <v>419</v>
      </c>
      <c r="J8" s="12">
        <v>220</v>
      </c>
      <c r="K8" s="12">
        <f>POWER(J8,-1)</f>
        <v>0.004545454545454545</v>
      </c>
      <c r="L8" s="14">
        <f>PRODUCT(I8,K8)</f>
        <v>1.9045454545454545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223</v>
      </c>
      <c r="C9" s="12">
        <v>159</v>
      </c>
      <c r="D9" s="12">
        <v>182</v>
      </c>
      <c r="E9" s="12">
        <v>225</v>
      </c>
      <c r="F9" s="12">
        <v>183</v>
      </c>
      <c r="G9" s="12">
        <f aca="true" t="shared" si="2" ref="G9:G35">PRODUCT(F9,2)</f>
        <v>366</v>
      </c>
      <c r="H9" s="12">
        <f t="shared" si="0"/>
        <v>231</v>
      </c>
      <c r="I9" s="12">
        <f t="shared" si="1"/>
        <v>295.5</v>
      </c>
      <c r="J9" s="12"/>
      <c r="K9" s="12"/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28</v>
      </c>
      <c r="C10" s="12">
        <v>28</v>
      </c>
      <c r="D10" s="12">
        <v>84</v>
      </c>
      <c r="E10" s="12">
        <v>47</v>
      </c>
      <c r="F10" s="12">
        <v>37</v>
      </c>
      <c r="G10" s="12">
        <f t="shared" si="2"/>
        <v>74</v>
      </c>
      <c r="H10" s="12">
        <f t="shared" si="0"/>
        <v>52.2</v>
      </c>
      <c r="I10" s="12">
        <f t="shared" si="1"/>
        <v>60.5</v>
      </c>
      <c r="J10" s="12">
        <v>220</v>
      </c>
      <c r="K10" s="12">
        <f aca="true" t="shared" si="3" ref="K10:K32">POWER(J10,-1)</f>
        <v>0.004545454545454545</v>
      </c>
      <c r="L10" s="14">
        <f aca="true" t="shared" si="4" ref="L10:L32">PRODUCT(I10,K10)</f>
        <v>0.27499999999999997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207</v>
      </c>
      <c r="C11" s="12">
        <v>357</v>
      </c>
      <c r="D11" s="12">
        <v>519</v>
      </c>
      <c r="E11" s="12">
        <v>923</v>
      </c>
      <c r="F11" s="12">
        <v>663</v>
      </c>
      <c r="G11" s="12">
        <f t="shared" si="2"/>
        <v>1326</v>
      </c>
      <c r="H11" s="12">
        <f t="shared" si="0"/>
        <v>666.4</v>
      </c>
      <c r="I11" s="12">
        <f t="shared" si="1"/>
        <v>1124.5</v>
      </c>
      <c r="J11" s="12"/>
      <c r="K11" s="12"/>
      <c r="L11" s="1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543</v>
      </c>
      <c r="C12" s="12">
        <v>901</v>
      </c>
      <c r="D12" s="12">
        <v>978</v>
      </c>
      <c r="E12" s="12">
        <v>951</v>
      </c>
      <c r="F12" s="12">
        <v>342</v>
      </c>
      <c r="G12" s="12">
        <f t="shared" si="2"/>
        <v>684</v>
      </c>
      <c r="H12" s="12">
        <f t="shared" si="0"/>
        <v>811.4</v>
      </c>
      <c r="I12" s="12">
        <f t="shared" si="1"/>
        <v>817.5</v>
      </c>
      <c r="J12" s="12"/>
      <c r="K12" s="12"/>
      <c r="L12" s="1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2781</v>
      </c>
      <c r="C13" s="12">
        <v>2189</v>
      </c>
      <c r="D13" s="12">
        <v>2803</v>
      </c>
      <c r="E13" s="12">
        <v>2603</v>
      </c>
      <c r="F13" s="12">
        <v>1496</v>
      </c>
      <c r="G13" s="12">
        <f t="shared" si="2"/>
        <v>2992</v>
      </c>
      <c r="H13" s="12">
        <f t="shared" si="0"/>
        <v>2673.6</v>
      </c>
      <c r="I13" s="12">
        <f t="shared" si="1"/>
        <v>2797.5</v>
      </c>
      <c r="J13" s="12">
        <v>300</v>
      </c>
      <c r="K13" s="12">
        <f t="shared" si="3"/>
        <v>0.0033333333333333335</v>
      </c>
      <c r="L13" s="14">
        <f t="shared" si="4"/>
        <v>9.325000000000001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161</v>
      </c>
      <c r="C14" s="12">
        <v>417</v>
      </c>
      <c r="D14" s="12">
        <v>339</v>
      </c>
      <c r="E14" s="12">
        <v>336</v>
      </c>
      <c r="F14" s="12">
        <v>483</v>
      </c>
      <c r="G14" s="12">
        <f t="shared" si="2"/>
        <v>966</v>
      </c>
      <c r="H14" s="12">
        <f t="shared" si="0"/>
        <v>443.8</v>
      </c>
      <c r="I14" s="12">
        <f t="shared" si="1"/>
        <v>651</v>
      </c>
      <c r="J14" s="12">
        <v>300</v>
      </c>
      <c r="K14" s="12">
        <f t="shared" si="3"/>
        <v>0.0033333333333333335</v>
      </c>
      <c r="L14" s="14">
        <f t="shared" si="4"/>
        <v>2.17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515</v>
      </c>
      <c r="C15" s="12">
        <v>842</v>
      </c>
      <c r="D15" s="12">
        <v>424</v>
      </c>
      <c r="E15" s="12">
        <v>639</v>
      </c>
      <c r="F15" s="12">
        <v>368</v>
      </c>
      <c r="G15" s="12">
        <f t="shared" si="2"/>
        <v>736</v>
      </c>
      <c r="H15" s="12">
        <f t="shared" si="0"/>
        <v>631.2</v>
      </c>
      <c r="I15" s="12">
        <f t="shared" si="1"/>
        <v>687.5</v>
      </c>
      <c r="J15" s="12">
        <v>600</v>
      </c>
      <c r="K15" s="12">
        <f t="shared" si="3"/>
        <v>0.0016666666666666668</v>
      </c>
      <c r="L15" s="14">
        <f t="shared" si="4"/>
        <v>1.1458333333333335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236</v>
      </c>
      <c r="C16" s="12">
        <v>457</v>
      </c>
      <c r="D16" s="12">
        <v>330</v>
      </c>
      <c r="E16" s="12">
        <v>373</v>
      </c>
      <c r="F16" s="12">
        <v>170</v>
      </c>
      <c r="G16" s="12">
        <f t="shared" si="2"/>
        <v>340</v>
      </c>
      <c r="H16" s="12">
        <f t="shared" si="0"/>
        <v>347.2</v>
      </c>
      <c r="I16" s="12">
        <f t="shared" si="1"/>
        <v>356.5</v>
      </c>
      <c r="J16" s="12">
        <v>600</v>
      </c>
      <c r="K16" s="12">
        <f t="shared" si="3"/>
        <v>0.0016666666666666668</v>
      </c>
      <c r="L16" s="14">
        <f t="shared" si="4"/>
        <v>0.5941666666666667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888</v>
      </c>
      <c r="C17" s="12">
        <v>1033</v>
      </c>
      <c r="D17" s="12">
        <v>1184</v>
      </c>
      <c r="E17" s="12">
        <v>979</v>
      </c>
      <c r="F17" s="12">
        <v>499</v>
      </c>
      <c r="G17" s="12">
        <f t="shared" si="2"/>
        <v>998</v>
      </c>
      <c r="H17" s="12">
        <f t="shared" si="0"/>
        <v>1016.4</v>
      </c>
      <c r="I17" s="12">
        <f t="shared" si="1"/>
        <v>988.5</v>
      </c>
      <c r="J17" s="13">
        <v>750</v>
      </c>
      <c r="K17" s="12">
        <f t="shared" si="3"/>
        <v>0.0013333333333333333</v>
      </c>
      <c r="L17" s="14">
        <f t="shared" si="4"/>
        <v>1.318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97</v>
      </c>
      <c r="C18" s="12">
        <v>95</v>
      </c>
      <c r="D18" s="12">
        <v>127</v>
      </c>
      <c r="E18" s="12">
        <v>110</v>
      </c>
      <c r="F18" s="12">
        <v>46</v>
      </c>
      <c r="G18" s="12">
        <f t="shared" si="2"/>
        <v>92</v>
      </c>
      <c r="H18" s="12">
        <f t="shared" si="0"/>
        <v>104.2</v>
      </c>
      <c r="I18" s="12">
        <f t="shared" si="1"/>
        <v>101</v>
      </c>
      <c r="J18" s="13">
        <v>300</v>
      </c>
      <c r="K18" s="12">
        <f t="shared" si="3"/>
        <v>0.0033333333333333335</v>
      </c>
      <c r="L18" s="14">
        <f t="shared" si="4"/>
        <v>0.33666666666666667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609</v>
      </c>
      <c r="C19" s="12">
        <v>929</v>
      </c>
      <c r="D19" s="12">
        <v>1394</v>
      </c>
      <c r="E19" s="12">
        <v>939</v>
      </c>
      <c r="F19" s="12">
        <v>596</v>
      </c>
      <c r="G19" s="12">
        <f t="shared" si="2"/>
        <v>1192</v>
      </c>
      <c r="H19" s="12">
        <f t="shared" si="0"/>
        <v>1012.6</v>
      </c>
      <c r="I19" s="12">
        <f t="shared" si="1"/>
        <v>1065.5</v>
      </c>
      <c r="J19" s="13"/>
      <c r="K19" s="12"/>
      <c r="L19" s="1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72</v>
      </c>
      <c r="C20" s="12">
        <v>34</v>
      </c>
      <c r="D20" s="12">
        <v>22</v>
      </c>
      <c r="E20" s="12">
        <v>8</v>
      </c>
      <c r="F20" s="12">
        <v>8</v>
      </c>
      <c r="G20" s="12">
        <f t="shared" si="2"/>
        <v>16</v>
      </c>
      <c r="H20" s="12">
        <f t="shared" si="0"/>
        <v>30.4</v>
      </c>
      <c r="I20" s="12">
        <f t="shared" si="1"/>
        <v>12</v>
      </c>
      <c r="J20" s="13"/>
      <c r="K20" s="12"/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6003</v>
      </c>
      <c r="C21" s="12">
        <v>3954</v>
      </c>
      <c r="D21" s="12">
        <v>5039</v>
      </c>
      <c r="E21" s="12">
        <v>6991</v>
      </c>
      <c r="F21" s="12">
        <v>3635</v>
      </c>
      <c r="G21" s="12">
        <f t="shared" si="2"/>
        <v>7270</v>
      </c>
      <c r="H21" s="12">
        <f>AVERAGE(B21,C21,D21,E21,G21)</f>
        <v>5851.4</v>
      </c>
      <c r="I21" s="12">
        <f>AVERAGE(E21,G21)</f>
        <v>7130.5</v>
      </c>
      <c r="J21" s="13">
        <v>3300</v>
      </c>
      <c r="K21" s="12">
        <f t="shared" si="3"/>
        <v>0.00030303030303030303</v>
      </c>
      <c r="L21" s="14">
        <f t="shared" si="4"/>
        <v>2.1607575757575757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 aca="true" t="shared" si="5" ref="H22:H35">AVERAGE(B22,C22,D22,E22,G22)</f>
        <v>0</v>
      </c>
      <c r="I22" s="12">
        <f aca="true" t="shared" si="6" ref="I22:I35">AVERAGE(E22,G22)</f>
        <v>0</v>
      </c>
      <c r="J22" s="13">
        <v>3300</v>
      </c>
      <c r="K22" s="12">
        <f t="shared" si="3"/>
        <v>0.00030303030303030303</v>
      </c>
      <c r="L22" s="14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3">
        <v>3300</v>
      </c>
      <c r="K23" s="12">
        <f t="shared" si="3"/>
        <v>0.00030303030303030303</v>
      </c>
      <c r="L23" s="14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3">
        <v>3300</v>
      </c>
      <c r="K24" s="12">
        <f t="shared" si="3"/>
        <v>0.00030303030303030303</v>
      </c>
      <c r="L24" s="14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1310</v>
      </c>
      <c r="C25" s="12">
        <v>1869</v>
      </c>
      <c r="D25" s="12">
        <v>2201</v>
      </c>
      <c r="E25" s="12">
        <v>1361</v>
      </c>
      <c r="F25" s="12">
        <v>862</v>
      </c>
      <c r="G25" s="12">
        <f t="shared" si="2"/>
        <v>1724</v>
      </c>
      <c r="H25" s="12">
        <f t="shared" si="5"/>
        <v>1693</v>
      </c>
      <c r="I25" s="12">
        <f t="shared" si="6"/>
        <v>1542.5</v>
      </c>
      <c r="J25" s="13">
        <v>5500</v>
      </c>
      <c r="K25" s="12">
        <f t="shared" si="3"/>
        <v>0.0001818181818181818</v>
      </c>
      <c r="L25" s="14">
        <f t="shared" si="4"/>
        <v>0.28045454545454546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3">
        <v>5500</v>
      </c>
      <c r="K26" s="12">
        <f t="shared" si="3"/>
        <v>0.0001818181818181818</v>
      </c>
      <c r="L26" s="14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3">
        <v>5500</v>
      </c>
      <c r="K27" s="12">
        <f t="shared" si="3"/>
        <v>0.0001818181818181818</v>
      </c>
      <c r="L27" s="14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3">
        <v>5500</v>
      </c>
      <c r="K28" s="12">
        <f t="shared" si="3"/>
        <v>0.0001818181818181818</v>
      </c>
      <c r="L28" s="14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3">
        <v>300</v>
      </c>
      <c r="K29" s="12">
        <f t="shared" si="3"/>
        <v>0.0033333333333333335</v>
      </c>
      <c r="L29" s="14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29</v>
      </c>
      <c r="C30" s="12">
        <v>17</v>
      </c>
      <c r="D30" s="12">
        <v>24</v>
      </c>
      <c r="E30" s="12">
        <v>13</v>
      </c>
      <c r="F30" s="12">
        <v>16</v>
      </c>
      <c r="G30" s="12">
        <f t="shared" si="2"/>
        <v>32</v>
      </c>
      <c r="H30" s="12">
        <f t="shared" si="5"/>
        <v>23</v>
      </c>
      <c r="I30" s="12">
        <f t="shared" si="6"/>
        <v>22.5</v>
      </c>
      <c r="J30" s="13">
        <v>900</v>
      </c>
      <c r="K30" s="12">
        <f t="shared" si="3"/>
        <v>0.0011111111111111111</v>
      </c>
      <c r="L30" s="14">
        <f t="shared" si="4"/>
        <v>0.025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120</v>
      </c>
      <c r="C31" s="12">
        <v>1762</v>
      </c>
      <c r="D31" s="12">
        <v>7772</v>
      </c>
      <c r="E31" s="12">
        <v>2837</v>
      </c>
      <c r="F31" s="12">
        <v>1437</v>
      </c>
      <c r="G31" s="12">
        <f t="shared" si="2"/>
        <v>2874</v>
      </c>
      <c r="H31" s="12">
        <f t="shared" si="5"/>
        <v>3073</v>
      </c>
      <c r="I31" s="12">
        <f t="shared" si="6"/>
        <v>2855.5</v>
      </c>
      <c r="J31" s="12"/>
      <c r="K31" s="12"/>
      <c r="L31" s="1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4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114</v>
      </c>
      <c r="C33" s="12">
        <v>88</v>
      </c>
      <c r="D33" s="12">
        <v>92</v>
      </c>
      <c r="E33" s="12">
        <v>107</v>
      </c>
      <c r="F33" s="12">
        <v>62</v>
      </c>
      <c r="G33" s="12">
        <f t="shared" si="2"/>
        <v>124</v>
      </c>
      <c r="H33" s="12">
        <f t="shared" si="5"/>
        <v>105</v>
      </c>
      <c r="I33" s="12">
        <f t="shared" si="6"/>
        <v>115.5</v>
      </c>
      <c r="J33" s="12"/>
      <c r="K33" s="12"/>
      <c r="L33" s="1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27</v>
      </c>
      <c r="B34" s="12">
        <v>0</v>
      </c>
      <c r="C34" s="12">
        <v>3</v>
      </c>
      <c r="D34" s="12">
        <v>4</v>
      </c>
      <c r="E34" s="12">
        <v>7</v>
      </c>
      <c r="F34" s="12">
        <v>2</v>
      </c>
      <c r="G34" s="12">
        <f t="shared" si="2"/>
        <v>4</v>
      </c>
      <c r="H34" s="12">
        <f t="shared" si="5"/>
        <v>3.6</v>
      </c>
      <c r="I34" s="12">
        <f t="shared" si="6"/>
        <v>5.5</v>
      </c>
      <c r="J34" s="12"/>
      <c r="K34" s="12"/>
      <c r="L34" s="1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28</v>
      </c>
      <c r="B35" s="12">
        <v>12494</v>
      </c>
      <c r="C35" s="12">
        <v>18187</v>
      </c>
      <c r="D35" s="12">
        <v>19990</v>
      </c>
      <c r="E35" s="12">
        <v>13766</v>
      </c>
      <c r="F35" s="12">
        <v>8005</v>
      </c>
      <c r="G35" s="12">
        <f t="shared" si="2"/>
        <v>16010</v>
      </c>
      <c r="H35" s="12">
        <f t="shared" si="5"/>
        <v>16089.4</v>
      </c>
      <c r="I35" s="12">
        <f t="shared" si="6"/>
        <v>14888</v>
      </c>
      <c r="J35" s="12"/>
      <c r="K35" s="12"/>
      <c r="L35" s="1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>
        <f>SUM(L8:L35)</f>
        <v>19.53542424242424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5"/>
      <c r="B39" s="16" t="s">
        <v>29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6" t="s">
        <v>35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" t="s">
        <v>45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26</v>
      </c>
      <c r="B43" s="12">
        <v>6</v>
      </c>
      <c r="C43" s="12">
        <v>3</v>
      </c>
      <c r="D43" s="12">
        <v>13</v>
      </c>
      <c r="E43" s="12">
        <v>24</v>
      </c>
      <c r="F43" s="12">
        <v>10</v>
      </c>
      <c r="G43" s="12">
        <f>PRODUCT(F43,2)</f>
        <v>20</v>
      </c>
      <c r="H43" s="12">
        <f>AVERAGE(B43,C43,D43,E43,G43)</f>
        <v>13.2</v>
      </c>
      <c r="I43" s="12">
        <f>AVERAGE(E43,G43)</f>
        <v>22</v>
      </c>
      <c r="J43" s="12">
        <v>44</v>
      </c>
      <c r="K43" s="12">
        <f>POWER(J43,-1)</f>
        <v>0.022727272727272728</v>
      </c>
      <c r="L43" s="14">
        <f>PRODUCT(I43,K43)</f>
        <v>0.5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46</v>
      </c>
      <c r="B44" s="12">
        <v>19</v>
      </c>
      <c r="C44" s="12">
        <v>67</v>
      </c>
      <c r="D44" s="12">
        <v>170</v>
      </c>
      <c r="E44" s="12">
        <v>143</v>
      </c>
      <c r="F44" s="12">
        <v>71</v>
      </c>
      <c r="G44" s="12">
        <f>PRODUCT(F44,2)</f>
        <v>142</v>
      </c>
      <c r="H44" s="12">
        <f>AVERAGE(B44,C44,D44,E44,G44)</f>
        <v>108.2</v>
      </c>
      <c r="I44" s="12">
        <f>AVERAGE(E44,G44)</f>
        <v>142.5</v>
      </c>
      <c r="J44" s="12">
        <v>110</v>
      </c>
      <c r="K44" s="12">
        <f>POWER(J44,-1)</f>
        <v>0.00909090909090909</v>
      </c>
      <c r="L44" s="14">
        <f>PRODUCT(I44,K44)</f>
        <v>1.2954545454545454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 t="s">
        <v>47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48</v>
      </c>
      <c r="B47" s="15" t="s">
        <v>50</v>
      </c>
      <c r="C47" s="15"/>
      <c r="D47" s="15"/>
      <c r="E47" s="15"/>
      <c r="F47" s="15"/>
      <c r="G47" s="15"/>
      <c r="H47" s="15"/>
      <c r="I47" s="15"/>
      <c r="J47" s="15"/>
      <c r="K47" s="15"/>
      <c r="L47" s="12">
        <v>0.1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48</v>
      </c>
      <c r="B48" s="15" t="s">
        <v>51</v>
      </c>
      <c r="C48" s="15"/>
      <c r="D48" s="15"/>
      <c r="E48" s="15"/>
      <c r="F48" s="15"/>
      <c r="G48" s="15"/>
      <c r="H48" s="15"/>
      <c r="I48" s="15"/>
      <c r="J48" s="15"/>
      <c r="K48" s="15"/>
      <c r="L48" s="12">
        <v>0.36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48</v>
      </c>
      <c r="B49" s="15" t="s">
        <v>52</v>
      </c>
      <c r="C49" s="15"/>
      <c r="D49" s="15"/>
      <c r="E49" s="15"/>
      <c r="F49" s="15"/>
      <c r="G49" s="15"/>
      <c r="H49" s="15"/>
      <c r="I49" s="15"/>
      <c r="J49" s="15"/>
      <c r="K49" s="15"/>
      <c r="L49" s="12">
        <v>0.19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48</v>
      </c>
      <c r="B50" s="15" t="s">
        <v>53</v>
      </c>
      <c r="C50" s="15"/>
      <c r="D50" s="15"/>
      <c r="E50" s="15"/>
      <c r="F50" s="15"/>
      <c r="G50" s="15"/>
      <c r="H50" s="15"/>
      <c r="I50" s="15"/>
      <c r="J50" s="15"/>
      <c r="K50" s="15"/>
      <c r="L50" s="12">
        <v>0.07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48</v>
      </c>
      <c r="B51" s="15" t="s">
        <v>54</v>
      </c>
      <c r="C51" s="15"/>
      <c r="D51" s="15"/>
      <c r="E51" s="15"/>
      <c r="F51" s="15"/>
      <c r="G51" s="15"/>
      <c r="H51" s="15"/>
      <c r="I51" s="15"/>
      <c r="J51" s="15"/>
      <c r="K51" s="15"/>
      <c r="L51" s="12">
        <v>0.1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48</v>
      </c>
      <c r="B52" s="15" t="s">
        <v>56</v>
      </c>
      <c r="C52" s="15"/>
      <c r="D52" s="15"/>
      <c r="E52" s="15"/>
      <c r="F52" s="15"/>
      <c r="G52" s="15"/>
      <c r="H52" s="15"/>
      <c r="I52" s="15"/>
      <c r="J52" s="15"/>
      <c r="K52" s="15"/>
      <c r="L52" s="12">
        <v>0.12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48</v>
      </c>
      <c r="B53" t="s">
        <v>58</v>
      </c>
      <c r="L53" s="17">
        <v>0.18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 t="s">
        <v>57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5" t="s">
        <v>55</v>
      </c>
      <c r="C56" s="15"/>
      <c r="D56" s="15"/>
      <c r="E56" s="15"/>
      <c r="F56" s="15"/>
      <c r="G56" s="15"/>
      <c r="H56" s="15"/>
      <c r="I56" s="15"/>
      <c r="J56" s="15"/>
      <c r="K56" s="15"/>
      <c r="L56" s="12">
        <v>5.13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3" t="s">
        <v>49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4">
        <f>SUM(L37:L57)</f>
        <v>27.58087878787879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2002-07-29T13:56:00Z</cp:lastPrinted>
  <dcterms:created xsi:type="dcterms:W3CDTF">2002-07-04T12:53:46Z</dcterms:created>
  <dcterms:modified xsi:type="dcterms:W3CDTF">2002-07-13T09:03:47Z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